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85" yWindow="105" windowWidth="15480" windowHeight="7350"/>
  </bookViews>
  <sheets>
    <sheet name="12-21" sheetId="4" r:id="rId1"/>
    <sheet name="12-2021" sheetId="3" r:id="rId2"/>
    <sheet name="Arkusz3" sheetId="7" r:id="rId3"/>
  </sheets>
  <calcPr calcId="125725"/>
</workbook>
</file>

<file path=xl/calcChain.xml><?xml version="1.0" encoding="utf-8"?>
<calcChain xmlns="http://schemas.openxmlformats.org/spreadsheetml/2006/main">
  <c r="S8" i="3"/>
  <c r="S9"/>
  <c r="S10"/>
  <c r="S11"/>
  <c r="S12"/>
  <c r="S13"/>
  <c r="S14"/>
  <c r="S15"/>
  <c r="S16"/>
  <c r="S17"/>
  <c r="S18"/>
  <c r="S19"/>
  <c r="S20"/>
  <c r="S21"/>
  <c r="S22"/>
  <c r="S23"/>
  <c r="S24"/>
  <c r="S25"/>
  <c r="S26"/>
  <c r="S27"/>
  <c r="S28"/>
  <c r="S29"/>
  <c r="S30"/>
  <c r="S31"/>
  <c r="S7"/>
  <c r="C27" i="4"/>
  <c r="H25" i="3"/>
  <c r="H23"/>
  <c r="H21"/>
  <c r="H19"/>
  <c r="H15"/>
  <c r="H13"/>
  <c r="H11"/>
  <c r="H9"/>
  <c r="H7"/>
  <c r="F29"/>
  <c r="G29" s="1"/>
  <c r="F28"/>
  <c r="G28" s="1"/>
  <c r="F27"/>
  <c r="G27" s="1"/>
  <c r="F26"/>
  <c r="G26" s="1"/>
  <c r="F25"/>
  <c r="G25" s="1"/>
  <c r="F24"/>
  <c r="G24" s="1"/>
  <c r="F23"/>
  <c r="G23" s="1"/>
  <c r="F22"/>
  <c r="G22" s="1"/>
  <c r="F21"/>
  <c r="G21" s="1"/>
  <c r="F20"/>
  <c r="G20" s="1"/>
  <c r="F19"/>
  <c r="G19" s="1"/>
  <c r="F18"/>
  <c r="G18" s="1"/>
  <c r="F16"/>
  <c r="G16" s="1"/>
  <c r="F15"/>
  <c r="G15" s="1"/>
  <c r="F14"/>
  <c r="G14" s="1"/>
  <c r="F13"/>
  <c r="G13" s="1"/>
  <c r="F12"/>
  <c r="G12" s="1"/>
  <c r="F11"/>
  <c r="G11" s="1"/>
  <c r="F10"/>
  <c r="G10" s="1"/>
  <c r="F9"/>
  <c r="G9" s="1"/>
  <c r="F8"/>
  <c r="G8" s="1"/>
  <c r="F7"/>
  <c r="G7" s="1"/>
  <c r="J32"/>
  <c r="L32"/>
  <c r="P32"/>
  <c r="H17" l="1"/>
  <c r="H8"/>
  <c r="H12"/>
  <c r="H16"/>
  <c r="H20"/>
  <c r="H24"/>
  <c r="H28"/>
  <c r="H27"/>
  <c r="H10"/>
  <c r="H14"/>
  <c r="H18"/>
  <c r="H22"/>
  <c r="H26"/>
  <c r="H29"/>
  <c r="C24" i="4" l="1"/>
  <c r="C14"/>
  <c r="C9"/>
  <c r="N32" i="3"/>
  <c r="E32"/>
  <c r="C32"/>
  <c r="T31"/>
  <c r="T30"/>
  <c r="S32" l="1"/>
  <c r="C7" i="4"/>
  <c r="C21" s="1"/>
  <c r="G32" i="3"/>
  <c r="F32"/>
  <c r="T7"/>
  <c r="T8"/>
  <c r="T9"/>
  <c r="T10" l="1"/>
  <c r="T11"/>
  <c r="T12"/>
  <c r="T13"/>
  <c r="T14"/>
  <c r="T15"/>
  <c r="T16" l="1"/>
  <c r="T17" l="1"/>
  <c r="T18" l="1"/>
  <c r="T19"/>
  <c r="T20" l="1"/>
  <c r="T21"/>
  <c r="T22" l="1"/>
  <c r="T23" l="1"/>
  <c r="T24"/>
  <c r="T25"/>
  <c r="T26"/>
  <c r="T27" l="1"/>
  <c r="T28"/>
  <c r="D32"/>
  <c r="H32" l="1"/>
  <c r="T29"/>
  <c r="T32" s="1"/>
</calcChain>
</file>

<file path=xl/sharedStrings.xml><?xml version="1.0" encoding="utf-8"?>
<sst xmlns="http://schemas.openxmlformats.org/spreadsheetml/2006/main" count="199" uniqueCount="135">
  <si>
    <t>I.</t>
  </si>
  <si>
    <t>Przychody ogółem</t>
  </si>
  <si>
    <t>w tym:</t>
  </si>
  <si>
    <t>1.</t>
  </si>
  <si>
    <t xml:space="preserve">środki na rachunku podstawowym  </t>
  </si>
  <si>
    <t xml:space="preserve">środki na rachunku lokat                 </t>
  </si>
  <si>
    <t xml:space="preserve">gotówka w kasie                </t>
  </si>
  <si>
    <t>2.</t>
  </si>
  <si>
    <t xml:space="preserve">Odsetki bankowe od lokaty </t>
  </si>
  <si>
    <t>3.</t>
  </si>
  <si>
    <t>Przychody z działalności podstawowej</t>
  </si>
  <si>
    <t>Składki członkowskie</t>
  </si>
  <si>
    <t>Wpłaty za szkolenia i konferencje</t>
  </si>
  <si>
    <t>II.</t>
  </si>
  <si>
    <t>Koszty działalności podstawowej</t>
  </si>
  <si>
    <t>III.</t>
  </si>
  <si>
    <t>VI.</t>
  </si>
  <si>
    <t xml:space="preserve">1. </t>
  </si>
  <si>
    <t>środki na rachunku podstawowym</t>
  </si>
  <si>
    <t xml:space="preserve">2. </t>
  </si>
  <si>
    <t>środki na rachunku lokat</t>
  </si>
  <si>
    <t xml:space="preserve">3. </t>
  </si>
  <si>
    <t>gotówka w kasie</t>
  </si>
  <si>
    <t>Lp.</t>
  </si>
  <si>
    <t>Wyszczególnienie</t>
  </si>
  <si>
    <t>Stan 
ludności</t>
  </si>
  <si>
    <t>Przypis składek członkowskich</t>
  </si>
  <si>
    <t>RAZEM</t>
  </si>
  <si>
    <t>Wpłaty składek członkowskich</t>
  </si>
  <si>
    <t>Różnica</t>
  </si>
  <si>
    <t>III
do 31.07</t>
  </si>
  <si>
    <t>IV
do 31.10</t>
  </si>
  <si>
    <t>nr
dow.</t>
  </si>
  <si>
    <t>I</t>
  </si>
  <si>
    <t>II</t>
  </si>
  <si>
    <t>III</t>
  </si>
  <si>
    <t>IV</t>
  </si>
  <si>
    <t>Miasto Rypin</t>
  </si>
  <si>
    <t>Miasto Włocławek</t>
  </si>
  <si>
    <t>4.</t>
  </si>
  <si>
    <t>Miasto i Gmina Dobrzyń</t>
  </si>
  <si>
    <t>5.</t>
  </si>
  <si>
    <t>Miasto i Gmina Górzno</t>
  </si>
  <si>
    <t>6.</t>
  </si>
  <si>
    <t>Miasto i Gmina Skępe</t>
  </si>
  <si>
    <t>Gmina Bobrowniki</t>
  </si>
  <si>
    <t>8.</t>
  </si>
  <si>
    <t>Gmina Brzuze</t>
  </si>
  <si>
    <t>9.</t>
  </si>
  <si>
    <t>Gmina Ciechocin</t>
  </si>
  <si>
    <t>10.</t>
  </si>
  <si>
    <t>Gmina Chrostkowo</t>
  </si>
  <si>
    <t>11.</t>
  </si>
  <si>
    <t>Gmina Czernikowo</t>
  </si>
  <si>
    <t>12.</t>
  </si>
  <si>
    <t>Gmina Kikół</t>
  </si>
  <si>
    <t>13.</t>
  </si>
  <si>
    <t>Gmina Lipno</t>
  </si>
  <si>
    <t>14.</t>
  </si>
  <si>
    <t>Gmina Obrowo</t>
  </si>
  <si>
    <t>15.</t>
  </si>
  <si>
    <t>Gmina Osiek</t>
  </si>
  <si>
    <t>16.</t>
  </si>
  <si>
    <t>Gmina Radomin</t>
  </si>
  <si>
    <t>17.</t>
  </si>
  <si>
    <t>Gmina Rypin</t>
  </si>
  <si>
    <t>18.</t>
  </si>
  <si>
    <t>Gmina Skrwilno</t>
  </si>
  <si>
    <t>19.</t>
  </si>
  <si>
    <t>Gmina Świedziebnia</t>
  </si>
  <si>
    <t>20.</t>
  </si>
  <si>
    <t>Gmina Tłuchowo</t>
  </si>
  <si>
    <t>21.</t>
  </si>
  <si>
    <t>Gmina Wąpielsk</t>
  </si>
  <si>
    <t>22.</t>
  </si>
  <si>
    <t>Gmina Wielgie</t>
  </si>
  <si>
    <t>23.</t>
  </si>
  <si>
    <t>Gmina Golub-Dobrzyń</t>
  </si>
  <si>
    <t>Gmina Zbójno</t>
  </si>
  <si>
    <t>24.</t>
  </si>
  <si>
    <t>25.</t>
  </si>
  <si>
    <t>Dochód(I-II- III)</t>
  </si>
  <si>
    <t>Starostwo Powiat Torun</t>
  </si>
  <si>
    <t>Nadleśnictwo Skrwilno</t>
  </si>
  <si>
    <t>7.</t>
  </si>
  <si>
    <t>18.02</t>
  </si>
  <si>
    <t>17.02</t>
  </si>
  <si>
    <t>19.02</t>
  </si>
  <si>
    <t>PRZYPISY I WPŁATY SKŁADEK CZŁONKOWSKICH ZA 2021 r.</t>
  </si>
  <si>
    <t>I
Do 15.04</t>
  </si>
  <si>
    <t>II
Do 15.05</t>
  </si>
  <si>
    <t>13.01</t>
  </si>
  <si>
    <t>22.02</t>
  </si>
  <si>
    <t>23.02</t>
  </si>
  <si>
    <t>17.03</t>
  </si>
  <si>
    <t>24.03</t>
  </si>
  <si>
    <t>25.03</t>
  </si>
  <si>
    <t>26.03</t>
  </si>
  <si>
    <t>Środki pieniężne na dzień 01.01.2021 r.</t>
  </si>
  <si>
    <t>09.04</t>
  </si>
  <si>
    <t>12.04</t>
  </si>
  <si>
    <t>13.04</t>
  </si>
  <si>
    <t>15.04</t>
  </si>
  <si>
    <t>16.04</t>
  </si>
  <si>
    <t>20.04</t>
  </si>
  <si>
    <t>28.04</t>
  </si>
  <si>
    <t>07.05</t>
  </si>
  <si>
    <t>11.05</t>
  </si>
  <si>
    <t>12.05</t>
  </si>
  <si>
    <t>13.05</t>
  </si>
  <si>
    <t>14.05</t>
  </si>
  <si>
    <t>17.05</t>
  </si>
  <si>
    <t>01.06</t>
  </si>
  <si>
    <t>02.04</t>
  </si>
  <si>
    <t>08.07</t>
  </si>
  <si>
    <t>12.07</t>
  </si>
  <si>
    <t>22.07</t>
  </si>
  <si>
    <t>26.07</t>
  </si>
  <si>
    <t>27.07</t>
  </si>
  <si>
    <t>28.07</t>
  </si>
  <si>
    <t>29.07</t>
  </si>
  <si>
    <t>30.07</t>
  </si>
  <si>
    <t>02.08</t>
  </si>
  <si>
    <t>27.08</t>
  </si>
  <si>
    <t>14.10</t>
  </si>
  <si>
    <t>20.10</t>
  </si>
  <si>
    <t>26.10</t>
  </si>
  <si>
    <t>27.10</t>
  </si>
  <si>
    <t>28.10</t>
  </si>
  <si>
    <t>29.10</t>
  </si>
  <si>
    <t>03.11</t>
  </si>
  <si>
    <t>02.11</t>
  </si>
  <si>
    <t>15.11</t>
  </si>
  <si>
    <t>Sprawozdanie finansowe 
Stowarzyszenia Gmin Ziemi Dobrzyńskiej 
na dzień 31 grudnia 2021 r.</t>
  </si>
  <si>
    <t>Środki pieniężne na dzień 31.12.2021 r.</t>
  </si>
</sst>
</file>

<file path=xl/styles.xml><?xml version="1.0" encoding="utf-8"?>
<styleSheet xmlns="http://schemas.openxmlformats.org/spreadsheetml/2006/main">
  <numFmts count="4">
    <numFmt numFmtId="43" formatCode="_-* #,##0.00\ _z_ł_-;\-* #,##0.00\ _z_ł_-;_-* &quot;-&quot;??\ _z_ł_-;_-@_-"/>
    <numFmt numFmtId="164" formatCode="#,##0_ ;\-#,##0\ "/>
    <numFmt numFmtId="165" formatCode="_-* #,##0\ _z_ł_-;\-* #,##0\ _z_ł_-;_-* &quot;- &quot;_z_ł_-;_-@_-"/>
    <numFmt numFmtId="166" formatCode="_-* #,##0.00&quot; zł&quot;_-;\-* #,##0.00&quot; zł&quot;_-;_-* \-??&quot; zł&quot;_-;_-@_-"/>
  </numFmts>
  <fonts count="12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4"/>
      <name val="Arial"/>
      <family val="2"/>
      <charset val="238"/>
    </font>
    <font>
      <b/>
      <i/>
      <sz val="10"/>
      <color indexed="10"/>
      <name val="Arial"/>
      <family val="2"/>
      <charset val="238"/>
    </font>
    <font>
      <b/>
      <i/>
      <sz val="10"/>
      <name val="Arial"/>
      <family val="2"/>
      <charset val="238"/>
    </font>
    <font>
      <sz val="14"/>
      <name val="Arial"/>
      <family val="2"/>
      <charset val="238"/>
    </font>
    <font>
      <b/>
      <i/>
      <sz val="14"/>
      <name val="Arial"/>
      <family val="2"/>
      <charset val="238"/>
    </font>
    <font>
      <i/>
      <sz val="12"/>
      <name val="Arial"/>
      <family val="2"/>
      <charset val="238"/>
    </font>
    <font>
      <sz val="12"/>
      <name val="Arial"/>
      <family val="2"/>
      <charset val="238"/>
    </font>
    <font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4">
    <xf numFmtId="0" fontId="0" fillId="0" borderId="0" xfId="0"/>
    <xf numFmtId="0" fontId="4" fillId="0" borderId="0" xfId="0" applyFont="1"/>
    <xf numFmtId="166" fontId="4" fillId="0" borderId="0" xfId="0" applyNumberFormat="1" applyFont="1"/>
    <xf numFmtId="0" fontId="7" fillId="0" borderId="0" xfId="0" applyFont="1"/>
    <xf numFmtId="0" fontId="8" fillId="0" borderId="0" xfId="0" applyFont="1"/>
    <xf numFmtId="0" fontId="9" fillId="0" borderId="0" xfId="0" applyFont="1"/>
    <xf numFmtId="166" fontId="10" fillId="0" borderId="0" xfId="0" applyNumberFormat="1" applyFont="1"/>
    <xf numFmtId="166" fontId="7" fillId="0" borderId="0" xfId="0" applyNumberFormat="1" applyFont="1"/>
    <xf numFmtId="164" fontId="6" fillId="0" borderId="2" xfId="0" applyNumberFormat="1" applyFont="1" applyBorder="1" applyAlignment="1">
      <alignment horizontal="right"/>
    </xf>
    <xf numFmtId="2" fontId="0" fillId="0" borderId="1" xfId="0" applyNumberFormat="1" applyFont="1" applyBorder="1" applyAlignment="1">
      <alignment horizontal="right"/>
    </xf>
    <xf numFmtId="2" fontId="0" fillId="0" borderId="1" xfId="0" applyNumberFormat="1" applyBorder="1" applyAlignment="1">
      <alignment horizontal="right"/>
    </xf>
    <xf numFmtId="1" fontId="5" fillId="2" borderId="1" xfId="0" applyNumberFormat="1" applyFont="1" applyFill="1" applyBorder="1"/>
    <xf numFmtId="1" fontId="5" fillId="2" borderId="1" xfId="0" applyNumberFormat="1" applyFont="1" applyFill="1" applyBorder="1" applyAlignment="1">
      <alignment horizontal="right"/>
    </xf>
    <xf numFmtId="2" fontId="0" fillId="0" borderId="1" xfId="0" applyNumberFormat="1" applyBorder="1"/>
    <xf numFmtId="2" fontId="4" fillId="0" borderId="0" xfId="0" applyNumberFormat="1" applyFont="1" applyAlignment="1">
      <alignment horizontal="right"/>
    </xf>
    <xf numFmtId="166" fontId="0" fillId="0" borderId="0" xfId="0" applyNumberFormat="1"/>
    <xf numFmtId="0" fontId="0" fillId="0" borderId="3" xfId="0" applyFont="1" applyBorder="1" applyAlignment="1">
      <alignment horizontal="left"/>
    </xf>
    <xf numFmtId="0" fontId="0" fillId="0" borderId="4" xfId="0" applyFont="1" applyBorder="1" applyAlignment="1"/>
    <xf numFmtId="0" fontId="0" fillId="0" borderId="3" xfId="0" applyFont="1" applyBorder="1"/>
    <xf numFmtId="0" fontId="0" fillId="0" borderId="3" xfId="0" applyBorder="1"/>
    <xf numFmtId="0" fontId="3" fillId="0" borderId="1" xfId="0" applyFont="1" applyBorder="1" applyAlignment="1">
      <alignment horizontal="center" wrapText="1"/>
    </xf>
    <xf numFmtId="0" fontId="0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2" fontId="3" fillId="0" borderId="1" xfId="0" applyNumberFormat="1" applyFont="1" applyBorder="1" applyAlignment="1"/>
    <xf numFmtId="2" fontId="3" fillId="0" borderId="1" xfId="0" applyNumberFormat="1" applyFont="1" applyBorder="1"/>
    <xf numFmtId="164" fontId="6" fillId="0" borderId="5" xfId="0" applyNumberFormat="1" applyFont="1" applyBorder="1" applyAlignment="1">
      <alignment horizontal="right"/>
    </xf>
    <xf numFmtId="0" fontId="3" fillId="0" borderId="1" xfId="0" applyFont="1" applyBorder="1"/>
    <xf numFmtId="164" fontId="0" fillId="0" borderId="1" xfId="0" applyNumberFormat="1" applyBorder="1" applyAlignment="1">
      <alignment horizontal="right"/>
    </xf>
    <xf numFmtId="2" fontId="3" fillId="0" borderId="1" xfId="0" applyNumberFormat="1" applyFont="1" applyBorder="1" applyAlignment="1">
      <alignment horizontal="right"/>
    </xf>
    <xf numFmtId="1" fontId="6" fillId="2" borderId="1" xfId="0" applyNumberFormat="1" applyFont="1" applyFill="1" applyBorder="1" applyAlignment="1">
      <alignment horizontal="right"/>
    </xf>
    <xf numFmtId="0" fontId="0" fillId="0" borderId="0" xfId="0" applyBorder="1" applyAlignment="1">
      <alignment horizontal="center"/>
    </xf>
    <xf numFmtId="0" fontId="0" fillId="0" borderId="0" xfId="0" applyBorder="1"/>
    <xf numFmtId="165" fontId="0" fillId="0" borderId="0" xfId="0" applyNumberFormat="1" applyBorder="1"/>
    <xf numFmtId="2" fontId="0" fillId="0" borderId="0" xfId="0" applyNumberFormat="1" applyBorder="1"/>
    <xf numFmtId="2" fontId="3" fillId="0" borderId="0" xfId="0" applyNumberFormat="1" applyFont="1" applyBorder="1"/>
    <xf numFmtId="0" fontId="0" fillId="0" borderId="0" xfId="0" applyAlignment="1">
      <alignment horizontal="right"/>
    </xf>
    <xf numFmtId="0" fontId="3" fillId="0" borderId="0" xfId="0" applyFont="1"/>
    <xf numFmtId="2" fontId="0" fillId="0" borderId="0" xfId="0" applyNumberFormat="1"/>
    <xf numFmtId="43" fontId="0" fillId="0" borderId="0" xfId="0" applyNumberFormat="1"/>
    <xf numFmtId="2" fontId="0" fillId="0" borderId="3" xfId="0" applyNumberFormat="1" applyBorder="1" applyAlignment="1">
      <alignment horizontal="right"/>
    </xf>
    <xf numFmtId="164" fontId="6" fillId="0" borderId="1" xfId="0" applyNumberFormat="1" applyFont="1" applyBorder="1" applyAlignment="1"/>
    <xf numFmtId="164" fontId="6" fillId="0" borderId="1" xfId="0" applyNumberFormat="1" applyFont="1" applyBorder="1" applyAlignment="1">
      <alignment horizontal="right"/>
    </xf>
    <xf numFmtId="164" fontId="6" fillId="0" borderId="6" xfId="0" applyNumberFormat="1" applyFont="1" applyBorder="1" applyAlignment="1">
      <alignment horizontal="right"/>
    </xf>
    <xf numFmtId="0" fontId="0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2" fontId="0" fillId="0" borderId="1" xfId="0" applyNumberFormat="1" applyFont="1" applyBorder="1"/>
    <xf numFmtId="2" fontId="11" fillId="0" borderId="1" xfId="0" applyNumberFormat="1" applyFont="1" applyBorder="1"/>
    <xf numFmtId="0" fontId="4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</cellXfs>
  <cellStyles count="3">
    <cellStyle name="Normalny" xfId="0" builtinId="0"/>
    <cellStyle name="Normalny 2" xfId="2"/>
    <cellStyle name="Normalny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0"/>
  <sheetViews>
    <sheetView tabSelected="1" topLeftCell="A10" workbookViewId="0">
      <selection activeCell="C27" sqref="C27"/>
    </sheetView>
  </sheetViews>
  <sheetFormatPr defaultRowHeight="15"/>
  <cols>
    <col min="1" max="1" width="6" customWidth="1"/>
    <col min="2" max="2" width="59.5703125" customWidth="1"/>
    <col min="3" max="3" width="20.5703125" customWidth="1"/>
    <col min="5" max="5" width="12.28515625" bestFit="1" customWidth="1"/>
  </cols>
  <sheetData>
    <row r="1" spans="1:3" ht="60" customHeight="1">
      <c r="A1" s="49" t="s">
        <v>133</v>
      </c>
      <c r="B1" s="49"/>
      <c r="C1" s="49"/>
    </row>
    <row r="7" spans="1:3" ht="18">
      <c r="A7" s="1" t="s">
        <v>0</v>
      </c>
      <c r="B7" s="1" t="s">
        <v>1</v>
      </c>
      <c r="C7" s="2">
        <f>C9+C13+C14</f>
        <v>104581.68999999999</v>
      </c>
    </row>
    <row r="8" spans="1:3" ht="18">
      <c r="A8" s="3"/>
      <c r="B8" s="3" t="s">
        <v>2</v>
      </c>
      <c r="C8" s="3"/>
    </row>
    <row r="9" spans="1:3" ht="18.75">
      <c r="A9" s="3" t="s">
        <v>3</v>
      </c>
      <c r="B9" s="4" t="s">
        <v>98</v>
      </c>
      <c r="C9" s="2">
        <f>SUM(C10:C12)</f>
        <v>28787.51</v>
      </c>
    </row>
    <row r="10" spans="1:3" ht="18">
      <c r="A10" s="3"/>
      <c r="B10" s="5" t="s">
        <v>4</v>
      </c>
      <c r="C10" s="6">
        <v>22079</v>
      </c>
    </row>
    <row r="11" spans="1:3" ht="18">
      <c r="A11" s="3"/>
      <c r="B11" s="5" t="s">
        <v>5</v>
      </c>
      <c r="C11" s="6">
        <v>6106.57</v>
      </c>
    </row>
    <row r="12" spans="1:3" ht="18">
      <c r="A12" s="3"/>
      <c r="B12" s="5" t="s">
        <v>6</v>
      </c>
      <c r="C12" s="6">
        <v>601.94000000000005</v>
      </c>
    </row>
    <row r="13" spans="1:3" ht="18.75">
      <c r="A13" s="3" t="s">
        <v>7</v>
      </c>
      <c r="B13" s="4" t="s">
        <v>8</v>
      </c>
      <c r="C13" s="2">
        <v>0.5</v>
      </c>
    </row>
    <row r="14" spans="1:3" ht="18.75">
      <c r="A14" s="3" t="s">
        <v>9</v>
      </c>
      <c r="B14" s="4" t="s">
        <v>10</v>
      </c>
      <c r="C14" s="2">
        <f>SUM(C15:C17)</f>
        <v>75793.679999999993</v>
      </c>
    </row>
    <row r="15" spans="1:3" ht="18">
      <c r="A15" s="3"/>
      <c r="B15" s="5" t="s">
        <v>11</v>
      </c>
      <c r="C15" s="6">
        <v>63998.68</v>
      </c>
    </row>
    <row r="16" spans="1:3" ht="18">
      <c r="A16" s="3"/>
      <c r="B16" s="5" t="s">
        <v>12</v>
      </c>
      <c r="C16" s="6">
        <v>11795</v>
      </c>
    </row>
    <row r="17" spans="1:5" ht="18">
      <c r="A17" s="3"/>
      <c r="B17" s="5"/>
      <c r="C17" s="6"/>
    </row>
    <row r="18" spans="1:5" ht="18">
      <c r="A18" s="3"/>
      <c r="B18" s="3"/>
      <c r="C18" s="7"/>
    </row>
    <row r="19" spans="1:5" ht="18">
      <c r="A19" s="1" t="s">
        <v>13</v>
      </c>
      <c r="B19" s="1" t="s">
        <v>14</v>
      </c>
      <c r="C19" s="2">
        <v>81887.95</v>
      </c>
    </row>
    <row r="20" spans="1:5" ht="18">
      <c r="A20" s="1"/>
      <c r="B20" s="1"/>
      <c r="C20" s="2"/>
    </row>
    <row r="21" spans="1:5" ht="18">
      <c r="A21" s="1" t="s">
        <v>15</v>
      </c>
      <c r="B21" s="1" t="s">
        <v>81</v>
      </c>
      <c r="C21" s="2">
        <f>C7-C19</f>
        <v>22693.739999999991</v>
      </c>
      <c r="E21" s="15"/>
    </row>
    <row r="22" spans="1:5" ht="18">
      <c r="A22" s="1"/>
      <c r="B22" s="1"/>
      <c r="C22" s="2"/>
    </row>
    <row r="23" spans="1:5" ht="18">
      <c r="A23" s="3"/>
      <c r="B23" s="3"/>
      <c r="C23" s="7"/>
    </row>
    <row r="24" spans="1:5" ht="18">
      <c r="A24" s="1" t="s">
        <v>16</v>
      </c>
      <c r="B24" s="1" t="s">
        <v>134</v>
      </c>
      <c r="C24" s="2">
        <f>SUM(C26:C28)</f>
        <v>22693.739999999998</v>
      </c>
      <c r="E24" s="39"/>
    </row>
    <row r="25" spans="1:5" ht="18">
      <c r="A25" s="3"/>
      <c r="B25" s="3" t="s">
        <v>2</v>
      </c>
      <c r="C25" s="7"/>
    </row>
    <row r="26" spans="1:5" ht="18">
      <c r="A26" s="3" t="s">
        <v>17</v>
      </c>
      <c r="B26" s="5" t="s">
        <v>18</v>
      </c>
      <c r="C26" s="6">
        <v>16586.669999999998</v>
      </c>
    </row>
    <row r="27" spans="1:5" ht="18">
      <c r="A27" s="3" t="s">
        <v>19</v>
      </c>
      <c r="B27" s="5" t="s">
        <v>20</v>
      </c>
      <c r="C27" s="6">
        <f>C11+C13</f>
        <v>6107.07</v>
      </c>
    </row>
    <row r="28" spans="1:5" ht="18">
      <c r="A28" s="3" t="s">
        <v>21</v>
      </c>
      <c r="B28" s="5" t="s">
        <v>22</v>
      </c>
      <c r="C28" s="6">
        <v>0</v>
      </c>
    </row>
    <row r="29" spans="1:5" ht="18">
      <c r="A29" s="3"/>
      <c r="B29" s="3"/>
      <c r="C29" s="7"/>
    </row>
    <row r="30" spans="1:5" ht="18">
      <c r="A30" s="1"/>
      <c r="B30" s="1"/>
      <c r="C30" s="14"/>
    </row>
  </sheetData>
  <mergeCells count="1">
    <mergeCell ref="A1:C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T36"/>
  <sheetViews>
    <sheetView topLeftCell="A19" workbookViewId="0">
      <selection activeCell="B34" sqref="B34"/>
    </sheetView>
  </sheetViews>
  <sheetFormatPr defaultRowHeight="15"/>
  <cols>
    <col min="1" max="1" width="6" customWidth="1"/>
    <col min="2" max="2" width="23" customWidth="1"/>
    <col min="4" max="4" width="8.7109375" customWidth="1"/>
    <col min="8" max="8" width="9.140625" customWidth="1"/>
    <col min="9" max="9" width="6.28515625" customWidth="1"/>
    <col min="10" max="10" width="9.42578125" customWidth="1"/>
    <col min="11" max="11" width="5.7109375" customWidth="1"/>
    <col min="12" max="12" width="8.42578125" customWidth="1"/>
    <col min="13" max="13" width="5.5703125" customWidth="1"/>
    <col min="14" max="14" width="8.28515625" customWidth="1"/>
    <col min="15" max="15" width="5.7109375" customWidth="1"/>
    <col min="16" max="16" width="9.42578125" customWidth="1"/>
    <col min="17" max="17" width="5.5703125" customWidth="1"/>
    <col min="18" max="18" width="7.7109375" customWidth="1"/>
  </cols>
  <sheetData>
    <row r="2" spans="1:20" ht="15.75">
      <c r="A2" s="50" t="s">
        <v>88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</row>
    <row r="5" spans="1:20">
      <c r="A5" s="51" t="s">
        <v>23</v>
      </c>
      <c r="B5" s="51" t="s">
        <v>24</v>
      </c>
      <c r="C5" s="52" t="s">
        <v>25</v>
      </c>
      <c r="D5" s="51" t="s">
        <v>26</v>
      </c>
      <c r="E5" s="51"/>
      <c r="F5" s="51"/>
      <c r="G5" s="51"/>
      <c r="H5" s="53" t="s">
        <v>27</v>
      </c>
      <c r="I5" s="51" t="s">
        <v>28</v>
      </c>
      <c r="J5" s="51"/>
      <c r="K5" s="51"/>
      <c r="L5" s="51"/>
      <c r="M5" s="51"/>
      <c r="N5" s="51"/>
      <c r="O5" s="51"/>
      <c r="P5" s="51"/>
      <c r="Q5" s="44"/>
      <c r="R5" s="44"/>
      <c r="S5" s="53" t="s">
        <v>27</v>
      </c>
      <c r="T5" s="51" t="s">
        <v>29</v>
      </c>
    </row>
    <row r="6" spans="1:20" ht="30">
      <c r="A6" s="51"/>
      <c r="B6" s="51"/>
      <c r="C6" s="51"/>
      <c r="D6" s="20" t="s">
        <v>89</v>
      </c>
      <c r="E6" s="20" t="s">
        <v>90</v>
      </c>
      <c r="F6" s="20" t="s">
        <v>30</v>
      </c>
      <c r="G6" s="20" t="s">
        <v>31</v>
      </c>
      <c r="H6" s="53"/>
      <c r="I6" s="21" t="s">
        <v>32</v>
      </c>
      <c r="J6" s="22" t="s">
        <v>33</v>
      </c>
      <c r="K6" s="21" t="s">
        <v>32</v>
      </c>
      <c r="L6" s="22" t="s">
        <v>34</v>
      </c>
      <c r="M6" s="21" t="s">
        <v>32</v>
      </c>
      <c r="N6" s="22" t="s">
        <v>35</v>
      </c>
      <c r="O6" s="21" t="s">
        <v>32</v>
      </c>
      <c r="P6" s="22" t="s">
        <v>36</v>
      </c>
      <c r="Q6" s="45" t="s">
        <v>32</v>
      </c>
      <c r="R6" s="46" t="s">
        <v>36</v>
      </c>
      <c r="S6" s="53"/>
      <c r="T6" s="51"/>
    </row>
    <row r="7" spans="1:20">
      <c r="A7" s="23" t="s">
        <v>3</v>
      </c>
      <c r="B7" s="17" t="s">
        <v>37</v>
      </c>
      <c r="C7" s="41">
        <v>16073</v>
      </c>
      <c r="D7" s="9">
        <v>1253.71</v>
      </c>
      <c r="E7" s="9">
        <v>1362</v>
      </c>
      <c r="F7" s="9">
        <f t="shared" ref="F7:G29" si="0">E7</f>
        <v>1362</v>
      </c>
      <c r="G7" s="9">
        <f t="shared" si="0"/>
        <v>1362</v>
      </c>
      <c r="H7" s="29">
        <f t="shared" ref="H7:H29" si="1">SUM(D7:G7)</f>
        <v>5339.71</v>
      </c>
      <c r="I7" s="12" t="s">
        <v>94</v>
      </c>
      <c r="J7" s="9">
        <v>1353.58</v>
      </c>
      <c r="K7" s="12" t="s">
        <v>106</v>
      </c>
      <c r="L7" s="10">
        <v>1262.1300000000001</v>
      </c>
      <c r="M7" s="12" t="s">
        <v>117</v>
      </c>
      <c r="N7" s="9">
        <v>1362</v>
      </c>
      <c r="O7" s="12" t="s">
        <v>129</v>
      </c>
      <c r="P7" s="9">
        <v>1354</v>
      </c>
      <c r="Q7" s="10" t="s">
        <v>130</v>
      </c>
      <c r="R7" s="9">
        <v>8</v>
      </c>
      <c r="S7" s="25">
        <f>J7+L7+N7+P7+R7</f>
        <v>5339.71</v>
      </c>
      <c r="T7" s="13">
        <f t="shared" ref="T7:T31" si="2">H7-S7</f>
        <v>0</v>
      </c>
    </row>
    <row r="8" spans="1:20">
      <c r="A8" s="23" t="s">
        <v>7</v>
      </c>
      <c r="B8" s="16" t="s">
        <v>38</v>
      </c>
      <c r="C8" s="42">
        <v>3419</v>
      </c>
      <c r="D8" s="9">
        <v>486.13</v>
      </c>
      <c r="E8" s="9">
        <v>479</v>
      </c>
      <c r="F8" s="9">
        <f t="shared" si="0"/>
        <v>479</v>
      </c>
      <c r="G8" s="9">
        <f t="shared" si="0"/>
        <v>479</v>
      </c>
      <c r="H8" s="29">
        <f t="shared" si="1"/>
        <v>1923.13</v>
      </c>
      <c r="I8" s="12" t="s">
        <v>85</v>
      </c>
      <c r="J8" s="9">
        <v>478.3</v>
      </c>
      <c r="K8" s="12" t="s">
        <v>85</v>
      </c>
      <c r="L8" s="9">
        <v>479</v>
      </c>
      <c r="M8" s="12" t="s">
        <v>85</v>
      </c>
      <c r="N8" s="9">
        <v>479</v>
      </c>
      <c r="O8" s="12" t="s">
        <v>85</v>
      </c>
      <c r="P8" s="9">
        <v>486.83</v>
      </c>
      <c r="Q8" s="9"/>
      <c r="R8" s="9"/>
      <c r="S8" s="25">
        <f t="shared" ref="S8:S31" si="3">J8+L8+N8+P8+R8</f>
        <v>1923.1299999999999</v>
      </c>
      <c r="T8" s="13">
        <f t="shared" si="2"/>
        <v>0</v>
      </c>
    </row>
    <row r="9" spans="1:20">
      <c r="A9" s="23" t="s">
        <v>9</v>
      </c>
      <c r="B9" s="18" t="s">
        <v>40</v>
      </c>
      <c r="C9" s="42">
        <v>7570</v>
      </c>
      <c r="D9" s="9">
        <v>727.9</v>
      </c>
      <c r="E9" s="9">
        <v>772</v>
      </c>
      <c r="F9" s="9">
        <f t="shared" si="0"/>
        <v>772</v>
      </c>
      <c r="G9" s="9">
        <f t="shared" si="0"/>
        <v>772</v>
      </c>
      <c r="H9" s="29">
        <f t="shared" si="1"/>
        <v>3043.9</v>
      </c>
      <c r="I9" s="12" t="s">
        <v>101</v>
      </c>
      <c r="J9" s="9">
        <v>727.9</v>
      </c>
      <c r="K9" s="12" t="s">
        <v>109</v>
      </c>
      <c r="L9" s="9">
        <v>772</v>
      </c>
      <c r="M9" s="12" t="s">
        <v>117</v>
      </c>
      <c r="N9" s="9">
        <v>772</v>
      </c>
      <c r="O9" s="12" t="s">
        <v>129</v>
      </c>
      <c r="P9" s="9">
        <v>772</v>
      </c>
      <c r="Q9" s="9"/>
      <c r="R9" s="9"/>
      <c r="S9" s="25">
        <f t="shared" si="3"/>
        <v>3043.9</v>
      </c>
      <c r="T9" s="13">
        <f t="shared" si="2"/>
        <v>0</v>
      </c>
    </row>
    <row r="10" spans="1:20">
      <c r="A10" s="23" t="s">
        <v>39</v>
      </c>
      <c r="B10" s="16" t="s">
        <v>42</v>
      </c>
      <c r="C10" s="42">
        <v>3904</v>
      </c>
      <c r="D10" s="9">
        <v>503.08</v>
      </c>
      <c r="E10" s="9">
        <v>517</v>
      </c>
      <c r="F10" s="9">
        <f t="shared" si="0"/>
        <v>517</v>
      </c>
      <c r="G10" s="9">
        <f t="shared" si="0"/>
        <v>517</v>
      </c>
      <c r="H10" s="29">
        <f t="shared" si="1"/>
        <v>2054.08</v>
      </c>
      <c r="I10" s="12" t="s">
        <v>105</v>
      </c>
      <c r="J10" s="13">
        <v>503.08</v>
      </c>
      <c r="K10" s="12" t="s">
        <v>105</v>
      </c>
      <c r="L10" s="10">
        <v>517</v>
      </c>
      <c r="M10" s="12" t="s">
        <v>105</v>
      </c>
      <c r="N10" s="10">
        <v>517</v>
      </c>
      <c r="O10" s="12" t="s">
        <v>105</v>
      </c>
      <c r="P10" s="13">
        <v>517</v>
      </c>
      <c r="Q10" s="13"/>
      <c r="R10" s="13"/>
      <c r="S10" s="25">
        <f t="shared" si="3"/>
        <v>2054.08</v>
      </c>
      <c r="T10" s="13">
        <f t="shared" si="2"/>
        <v>0</v>
      </c>
    </row>
    <row r="11" spans="1:20">
      <c r="A11" s="23" t="s">
        <v>41</v>
      </c>
      <c r="B11" s="16" t="s">
        <v>44</v>
      </c>
      <c r="C11" s="42">
        <v>7497</v>
      </c>
      <c r="D11" s="9">
        <v>738.19</v>
      </c>
      <c r="E11" s="9">
        <v>762</v>
      </c>
      <c r="F11" s="9">
        <f t="shared" si="0"/>
        <v>762</v>
      </c>
      <c r="G11" s="9">
        <f t="shared" si="0"/>
        <v>762</v>
      </c>
      <c r="H11" s="29">
        <f t="shared" si="1"/>
        <v>3024.19</v>
      </c>
      <c r="I11" s="12" t="s">
        <v>96</v>
      </c>
      <c r="J11" s="9">
        <v>738.19</v>
      </c>
      <c r="K11" s="12" t="s">
        <v>113</v>
      </c>
      <c r="L11" s="9">
        <v>762</v>
      </c>
      <c r="M11" s="12" t="s">
        <v>113</v>
      </c>
      <c r="N11" s="9">
        <v>762</v>
      </c>
      <c r="O11" s="12" t="s">
        <v>113</v>
      </c>
      <c r="P11" s="9">
        <v>762</v>
      </c>
      <c r="Q11" s="9"/>
      <c r="R11" s="9"/>
      <c r="S11" s="25">
        <f t="shared" si="3"/>
        <v>3024.19</v>
      </c>
      <c r="T11" s="13">
        <f t="shared" si="2"/>
        <v>0</v>
      </c>
    </row>
    <row r="12" spans="1:20">
      <c r="A12" s="23" t="s">
        <v>43</v>
      </c>
      <c r="B12" s="18" t="s">
        <v>45</v>
      </c>
      <c r="C12" s="42">
        <v>3086</v>
      </c>
      <c r="D12" s="9">
        <v>450.22</v>
      </c>
      <c r="E12" s="9">
        <v>461</v>
      </c>
      <c r="F12" s="9">
        <f t="shared" si="0"/>
        <v>461</v>
      </c>
      <c r="G12" s="9">
        <f t="shared" si="0"/>
        <v>461</v>
      </c>
      <c r="H12" s="29">
        <f t="shared" si="1"/>
        <v>1833.22</v>
      </c>
      <c r="I12" s="12" t="s">
        <v>102</v>
      </c>
      <c r="J12" s="9">
        <v>450.22</v>
      </c>
      <c r="K12" s="12" t="s">
        <v>110</v>
      </c>
      <c r="L12" s="9">
        <v>461</v>
      </c>
      <c r="M12" s="12" t="s">
        <v>121</v>
      </c>
      <c r="N12" s="9">
        <v>461</v>
      </c>
      <c r="O12" s="12" t="s">
        <v>131</v>
      </c>
      <c r="P12" s="9">
        <v>461</v>
      </c>
      <c r="Q12" s="9"/>
      <c r="R12" s="9"/>
      <c r="S12" s="25">
        <f t="shared" si="3"/>
        <v>1833.22</v>
      </c>
      <c r="T12" s="13">
        <f t="shared" si="2"/>
        <v>0</v>
      </c>
    </row>
    <row r="13" spans="1:20">
      <c r="A13" s="23" t="s">
        <v>84</v>
      </c>
      <c r="B13" s="18" t="s">
        <v>47</v>
      </c>
      <c r="C13" s="42">
        <v>5280</v>
      </c>
      <c r="D13" s="9">
        <v>592.6</v>
      </c>
      <c r="E13" s="9">
        <v>611</v>
      </c>
      <c r="F13" s="9">
        <f t="shared" si="0"/>
        <v>611</v>
      </c>
      <c r="G13" s="9">
        <f t="shared" si="0"/>
        <v>611</v>
      </c>
      <c r="H13" s="29">
        <f t="shared" si="1"/>
        <v>2425.6</v>
      </c>
      <c r="I13" s="12" t="s">
        <v>85</v>
      </c>
      <c r="J13" s="13">
        <v>609.94000000000005</v>
      </c>
      <c r="K13" s="12" t="s">
        <v>111</v>
      </c>
      <c r="L13" s="10">
        <v>593.66</v>
      </c>
      <c r="M13" s="12" t="s">
        <v>118</v>
      </c>
      <c r="N13" s="10">
        <v>611</v>
      </c>
      <c r="O13" s="12" t="s">
        <v>124</v>
      </c>
      <c r="P13" s="13">
        <v>611</v>
      </c>
      <c r="Q13" s="13"/>
      <c r="R13" s="13"/>
      <c r="S13" s="25">
        <f t="shared" si="3"/>
        <v>2425.6</v>
      </c>
      <c r="T13" s="13">
        <f t="shared" si="2"/>
        <v>0</v>
      </c>
    </row>
    <row r="14" spans="1:20">
      <c r="A14" s="23" t="s">
        <v>46</v>
      </c>
      <c r="B14" s="19" t="s">
        <v>49</v>
      </c>
      <c r="C14" s="42">
        <v>4010</v>
      </c>
      <c r="D14" s="9">
        <v>516.70000000000005</v>
      </c>
      <c r="E14" s="9">
        <v>522</v>
      </c>
      <c r="F14" s="9">
        <f t="shared" si="0"/>
        <v>522</v>
      </c>
      <c r="G14" s="9">
        <f t="shared" si="0"/>
        <v>522</v>
      </c>
      <c r="H14" s="29">
        <f t="shared" si="1"/>
        <v>2082.6999999999998</v>
      </c>
      <c r="I14" s="12" t="s">
        <v>101</v>
      </c>
      <c r="J14" s="13">
        <v>516.70000000000005</v>
      </c>
      <c r="K14" s="12" t="s">
        <v>109</v>
      </c>
      <c r="L14" s="10">
        <v>522</v>
      </c>
      <c r="M14" s="12" t="s">
        <v>120</v>
      </c>
      <c r="N14" s="10">
        <v>522</v>
      </c>
      <c r="O14" s="12" t="s">
        <v>128</v>
      </c>
      <c r="P14" s="13">
        <v>522</v>
      </c>
      <c r="Q14" s="13"/>
      <c r="R14" s="13"/>
      <c r="S14" s="25">
        <f t="shared" si="3"/>
        <v>2082.6999999999998</v>
      </c>
      <c r="T14" s="13">
        <f t="shared" si="2"/>
        <v>0</v>
      </c>
    </row>
    <row r="15" spans="1:20">
      <c r="A15" s="23" t="s">
        <v>48</v>
      </c>
      <c r="B15" s="18" t="s">
        <v>51</v>
      </c>
      <c r="C15" s="42">
        <v>2869</v>
      </c>
      <c r="D15" s="9">
        <v>430.63</v>
      </c>
      <c r="E15" s="9">
        <v>448</v>
      </c>
      <c r="F15" s="9">
        <f t="shared" si="0"/>
        <v>448</v>
      </c>
      <c r="G15" s="9">
        <f t="shared" si="0"/>
        <v>448</v>
      </c>
      <c r="H15" s="29">
        <f t="shared" si="1"/>
        <v>1774.63</v>
      </c>
      <c r="I15" s="12" t="s">
        <v>95</v>
      </c>
      <c r="J15" s="13">
        <v>430.63</v>
      </c>
      <c r="K15" s="12" t="s">
        <v>95</v>
      </c>
      <c r="L15" s="10">
        <v>448</v>
      </c>
      <c r="M15" s="12" t="s">
        <v>95</v>
      </c>
      <c r="N15" s="10">
        <v>448</v>
      </c>
      <c r="O15" s="12" t="s">
        <v>95</v>
      </c>
      <c r="P15" s="13">
        <v>448</v>
      </c>
      <c r="Q15" s="13"/>
      <c r="R15" s="13"/>
      <c r="S15" s="25">
        <f t="shared" si="3"/>
        <v>1774.63</v>
      </c>
      <c r="T15" s="13">
        <f t="shared" si="2"/>
        <v>0</v>
      </c>
    </row>
    <row r="16" spans="1:20">
      <c r="A16" s="23" t="s">
        <v>50</v>
      </c>
      <c r="B16" s="18" t="s">
        <v>53</v>
      </c>
      <c r="C16" s="42">
        <v>9061</v>
      </c>
      <c r="D16" s="9">
        <v>863.47</v>
      </c>
      <c r="E16" s="9">
        <v>861</v>
      </c>
      <c r="F16" s="9">
        <f t="shared" si="0"/>
        <v>861</v>
      </c>
      <c r="G16" s="9">
        <f t="shared" si="0"/>
        <v>861</v>
      </c>
      <c r="H16" s="29">
        <f t="shared" si="1"/>
        <v>3446.4700000000003</v>
      </c>
      <c r="I16" s="12" t="s">
        <v>99</v>
      </c>
      <c r="J16" s="13">
        <v>863.47</v>
      </c>
      <c r="K16" s="12" t="s">
        <v>108</v>
      </c>
      <c r="L16" s="10">
        <v>861</v>
      </c>
      <c r="M16" s="12" t="s">
        <v>119</v>
      </c>
      <c r="N16" s="10">
        <v>861</v>
      </c>
      <c r="O16" s="12" t="s">
        <v>129</v>
      </c>
      <c r="P16" s="13">
        <v>861</v>
      </c>
      <c r="Q16" s="13"/>
      <c r="R16" s="13"/>
      <c r="S16" s="25">
        <f t="shared" si="3"/>
        <v>3446.4700000000003</v>
      </c>
      <c r="T16" s="13">
        <f t="shared" si="2"/>
        <v>0</v>
      </c>
    </row>
    <row r="17" spans="1:20">
      <c r="A17" s="23" t="s">
        <v>52</v>
      </c>
      <c r="B17" s="18" t="s">
        <v>77</v>
      </c>
      <c r="C17" s="42">
        <v>3140</v>
      </c>
      <c r="D17" s="9">
        <v>433.03</v>
      </c>
      <c r="E17" s="9">
        <v>533.6</v>
      </c>
      <c r="F17" s="9">
        <v>449.17</v>
      </c>
      <c r="G17" s="9">
        <v>432</v>
      </c>
      <c r="H17" s="29">
        <f t="shared" si="1"/>
        <v>1847.8</v>
      </c>
      <c r="I17" s="12" t="s">
        <v>87</v>
      </c>
      <c r="J17" s="13">
        <v>433.03</v>
      </c>
      <c r="K17" s="12" t="s">
        <v>104</v>
      </c>
      <c r="L17" s="10">
        <v>533.6</v>
      </c>
      <c r="M17" s="12" t="s">
        <v>115</v>
      </c>
      <c r="N17" s="10">
        <v>431</v>
      </c>
      <c r="O17" s="12" t="s">
        <v>123</v>
      </c>
      <c r="P17" s="13">
        <v>18.170000000000002</v>
      </c>
      <c r="Q17" s="48" t="s">
        <v>127</v>
      </c>
      <c r="R17" s="48">
        <v>432</v>
      </c>
      <c r="S17" s="25">
        <f t="shared" si="3"/>
        <v>1847.8000000000002</v>
      </c>
      <c r="T17" s="48">
        <f t="shared" si="2"/>
        <v>0</v>
      </c>
    </row>
    <row r="18" spans="1:20">
      <c r="A18" s="23" t="s">
        <v>54</v>
      </c>
      <c r="B18" s="18" t="s">
        <v>55</v>
      </c>
      <c r="C18" s="42">
        <v>7078</v>
      </c>
      <c r="D18" s="9">
        <v>709.06</v>
      </c>
      <c r="E18" s="9">
        <v>734</v>
      </c>
      <c r="F18" s="9">
        <f t="shared" si="0"/>
        <v>734</v>
      </c>
      <c r="G18" s="9">
        <f t="shared" si="0"/>
        <v>734</v>
      </c>
      <c r="H18" s="29">
        <f t="shared" si="1"/>
        <v>2911.06</v>
      </c>
      <c r="I18" s="12" t="s">
        <v>102</v>
      </c>
      <c r="J18" s="13">
        <v>709.06</v>
      </c>
      <c r="K18" s="12" t="s">
        <v>110</v>
      </c>
      <c r="L18" s="10">
        <v>734</v>
      </c>
      <c r="M18" s="12" t="s">
        <v>121</v>
      </c>
      <c r="N18" s="10">
        <v>734</v>
      </c>
      <c r="O18" s="12" t="s">
        <v>129</v>
      </c>
      <c r="P18" s="13">
        <v>734</v>
      </c>
      <c r="Q18" s="13"/>
      <c r="R18" s="13"/>
      <c r="S18" s="25">
        <f t="shared" si="3"/>
        <v>2911.06</v>
      </c>
      <c r="T18" s="13">
        <f t="shared" si="2"/>
        <v>0</v>
      </c>
    </row>
    <row r="19" spans="1:20">
      <c r="A19" s="23" t="s">
        <v>56</v>
      </c>
      <c r="B19" s="18" t="s">
        <v>57</v>
      </c>
      <c r="C19" s="42">
        <v>11850</v>
      </c>
      <c r="D19" s="9">
        <v>1037.5</v>
      </c>
      <c r="E19" s="9">
        <v>1054</v>
      </c>
      <c r="F19" s="9">
        <f t="shared" si="0"/>
        <v>1054</v>
      </c>
      <c r="G19" s="9">
        <f t="shared" si="0"/>
        <v>1054</v>
      </c>
      <c r="H19" s="29">
        <f t="shared" si="1"/>
        <v>4199.5</v>
      </c>
      <c r="I19" s="12" t="s">
        <v>97</v>
      </c>
      <c r="J19" s="13">
        <v>1037.5</v>
      </c>
      <c r="K19" s="12" t="s">
        <v>112</v>
      </c>
      <c r="L19" s="10">
        <v>1054</v>
      </c>
      <c r="M19" s="12" t="s">
        <v>122</v>
      </c>
      <c r="N19" s="10">
        <v>1054</v>
      </c>
      <c r="O19" s="12" t="s">
        <v>129</v>
      </c>
      <c r="P19" s="13">
        <v>1054</v>
      </c>
      <c r="Q19" s="13"/>
      <c r="R19" s="13"/>
      <c r="S19" s="25">
        <f t="shared" si="3"/>
        <v>4199.5</v>
      </c>
      <c r="T19" s="13">
        <f t="shared" si="2"/>
        <v>0</v>
      </c>
    </row>
    <row r="20" spans="1:20">
      <c r="A20" s="23" t="s">
        <v>58</v>
      </c>
      <c r="B20" s="18" t="s">
        <v>59</v>
      </c>
      <c r="C20" s="42">
        <v>18039</v>
      </c>
      <c r="D20" s="9">
        <v>1766.53</v>
      </c>
      <c r="E20" s="9">
        <v>1368</v>
      </c>
      <c r="F20" s="9">
        <f t="shared" si="0"/>
        <v>1368</v>
      </c>
      <c r="G20" s="9">
        <f t="shared" si="0"/>
        <v>1368</v>
      </c>
      <c r="H20" s="29">
        <f t="shared" si="1"/>
        <v>5870.53</v>
      </c>
      <c r="I20" s="12" t="s">
        <v>85</v>
      </c>
      <c r="J20" s="13">
        <v>1408.96</v>
      </c>
      <c r="K20" s="12" t="s">
        <v>103</v>
      </c>
      <c r="L20" s="10">
        <v>357.57</v>
      </c>
      <c r="M20" s="12" t="s">
        <v>107</v>
      </c>
      <c r="N20" s="10">
        <v>1368</v>
      </c>
      <c r="O20" s="12" t="s">
        <v>116</v>
      </c>
      <c r="P20" s="13">
        <v>1368</v>
      </c>
      <c r="Q20" s="13" t="s">
        <v>127</v>
      </c>
      <c r="R20" s="13">
        <v>1368</v>
      </c>
      <c r="S20" s="25">
        <f t="shared" si="3"/>
        <v>5870.53</v>
      </c>
      <c r="T20" s="13">
        <f t="shared" si="2"/>
        <v>0</v>
      </c>
    </row>
    <row r="21" spans="1:20">
      <c r="A21" s="23" t="s">
        <v>60</v>
      </c>
      <c r="B21" s="18" t="s">
        <v>61</v>
      </c>
      <c r="C21" s="42">
        <v>4039</v>
      </c>
      <c r="D21" s="9">
        <v>524.53</v>
      </c>
      <c r="E21" s="9">
        <v>522</v>
      </c>
      <c r="F21" s="9">
        <f t="shared" si="0"/>
        <v>522</v>
      </c>
      <c r="G21" s="9">
        <f t="shared" si="0"/>
        <v>522</v>
      </c>
      <c r="H21" s="29">
        <f t="shared" si="1"/>
        <v>2090.5299999999997</v>
      </c>
      <c r="I21" s="12" t="s">
        <v>102</v>
      </c>
      <c r="J21" s="13">
        <v>524.53</v>
      </c>
      <c r="K21" s="12" t="s">
        <v>110</v>
      </c>
      <c r="L21" s="10">
        <v>522</v>
      </c>
      <c r="M21" s="12" t="s">
        <v>120</v>
      </c>
      <c r="N21" s="10">
        <v>522</v>
      </c>
      <c r="O21" s="12" t="s">
        <v>127</v>
      </c>
      <c r="P21" s="13">
        <v>522</v>
      </c>
      <c r="Q21" s="13"/>
      <c r="R21" s="13"/>
      <c r="S21" s="25">
        <f t="shared" si="3"/>
        <v>2090.5299999999997</v>
      </c>
      <c r="T21" s="13">
        <f t="shared" si="2"/>
        <v>0</v>
      </c>
    </row>
    <row r="22" spans="1:20">
      <c r="A22" s="23" t="s">
        <v>62</v>
      </c>
      <c r="B22" s="18" t="s">
        <v>63</v>
      </c>
      <c r="C22" s="42">
        <v>3824</v>
      </c>
      <c r="D22" s="9">
        <v>499.48</v>
      </c>
      <c r="E22" s="9">
        <v>511</v>
      </c>
      <c r="F22" s="9">
        <f t="shared" si="0"/>
        <v>511</v>
      </c>
      <c r="G22" s="9">
        <f t="shared" si="0"/>
        <v>511</v>
      </c>
      <c r="H22" s="29">
        <f t="shared" si="1"/>
        <v>2032.48</v>
      </c>
      <c r="I22" s="12" t="s">
        <v>92</v>
      </c>
      <c r="J22" s="13">
        <v>511.06</v>
      </c>
      <c r="K22" s="12" t="s">
        <v>101</v>
      </c>
      <c r="L22" s="10">
        <v>499.48</v>
      </c>
      <c r="M22" s="12" t="s">
        <v>117</v>
      </c>
      <c r="N22" s="10">
        <v>510.94</v>
      </c>
      <c r="O22" s="12" t="s">
        <v>127</v>
      </c>
      <c r="P22" s="13">
        <v>511</v>
      </c>
      <c r="Q22" s="13"/>
      <c r="R22" s="13"/>
      <c r="S22" s="25">
        <f t="shared" si="3"/>
        <v>2032.48</v>
      </c>
      <c r="T22" s="13">
        <f t="shared" si="2"/>
        <v>0</v>
      </c>
    </row>
    <row r="23" spans="1:20">
      <c r="A23" s="23" t="s">
        <v>64</v>
      </c>
      <c r="B23" s="18" t="s">
        <v>65</v>
      </c>
      <c r="C23" s="42">
        <v>7495</v>
      </c>
      <c r="D23" s="9">
        <v>755.65</v>
      </c>
      <c r="E23" s="9">
        <v>756</v>
      </c>
      <c r="F23" s="9">
        <f t="shared" si="0"/>
        <v>756</v>
      </c>
      <c r="G23" s="9">
        <f t="shared" si="0"/>
        <v>756</v>
      </c>
      <c r="H23" s="29">
        <f t="shared" si="1"/>
        <v>3023.65</v>
      </c>
      <c r="I23" s="12" t="s">
        <v>91</v>
      </c>
      <c r="J23" s="13">
        <v>755.65</v>
      </c>
      <c r="K23" s="12" t="s">
        <v>91</v>
      </c>
      <c r="L23" s="10">
        <v>756</v>
      </c>
      <c r="M23" s="12" t="s">
        <v>91</v>
      </c>
      <c r="N23" s="10">
        <v>756</v>
      </c>
      <c r="O23" s="12" t="s">
        <v>91</v>
      </c>
      <c r="P23" s="13">
        <v>756</v>
      </c>
      <c r="Q23" s="13"/>
      <c r="R23" s="13"/>
      <c r="S23" s="25">
        <f t="shared" si="3"/>
        <v>3023.65</v>
      </c>
      <c r="T23" s="47">
        <f t="shared" si="2"/>
        <v>0</v>
      </c>
    </row>
    <row r="24" spans="1:20">
      <c r="A24" s="23" t="s">
        <v>66</v>
      </c>
      <c r="B24" s="18" t="s">
        <v>67</v>
      </c>
      <c r="C24" s="42">
        <v>5846</v>
      </c>
      <c r="D24" s="9">
        <v>622.41999999999996</v>
      </c>
      <c r="E24" s="9">
        <v>652</v>
      </c>
      <c r="F24" s="9">
        <f t="shared" si="0"/>
        <v>652</v>
      </c>
      <c r="G24" s="9">
        <f t="shared" si="0"/>
        <v>652</v>
      </c>
      <c r="H24" s="29">
        <f t="shared" si="1"/>
        <v>2578.42</v>
      </c>
      <c r="I24" s="12" t="s">
        <v>100</v>
      </c>
      <c r="J24" s="13">
        <v>622.41999999999996</v>
      </c>
      <c r="K24" s="12" t="s">
        <v>132</v>
      </c>
      <c r="L24" s="10">
        <v>652</v>
      </c>
      <c r="M24" s="12" t="s">
        <v>132</v>
      </c>
      <c r="N24" s="10">
        <v>652</v>
      </c>
      <c r="O24" s="12" t="s">
        <v>132</v>
      </c>
      <c r="P24" s="13">
        <v>652</v>
      </c>
      <c r="Q24" s="13"/>
      <c r="R24" s="13"/>
      <c r="S24" s="25">
        <f t="shared" si="3"/>
        <v>2578.42</v>
      </c>
      <c r="T24" s="48">
        <f t="shared" si="2"/>
        <v>0</v>
      </c>
    </row>
    <row r="25" spans="1:20">
      <c r="A25" s="23" t="s">
        <v>68</v>
      </c>
      <c r="B25" s="18" t="s">
        <v>69</v>
      </c>
      <c r="C25" s="42">
        <v>5139</v>
      </c>
      <c r="D25" s="9">
        <v>584.53</v>
      </c>
      <c r="E25" s="9">
        <v>601</v>
      </c>
      <c r="F25" s="9">
        <f t="shared" si="0"/>
        <v>601</v>
      </c>
      <c r="G25" s="9">
        <f t="shared" si="0"/>
        <v>601</v>
      </c>
      <c r="H25" s="29">
        <f t="shared" si="1"/>
        <v>2387.5299999999997</v>
      </c>
      <c r="I25" s="12" t="s">
        <v>101</v>
      </c>
      <c r="J25" s="13">
        <v>584.53</v>
      </c>
      <c r="K25" s="12" t="s">
        <v>106</v>
      </c>
      <c r="L25" s="10">
        <v>601</v>
      </c>
      <c r="M25" s="12" t="s">
        <v>118</v>
      </c>
      <c r="N25" s="10">
        <v>601</v>
      </c>
      <c r="O25" s="12" t="s">
        <v>125</v>
      </c>
      <c r="P25" s="13">
        <v>601</v>
      </c>
      <c r="Q25" s="13"/>
      <c r="R25" s="13"/>
      <c r="S25" s="25">
        <f t="shared" si="3"/>
        <v>2387.5299999999997</v>
      </c>
      <c r="T25" s="13">
        <f t="shared" si="2"/>
        <v>0</v>
      </c>
    </row>
    <row r="26" spans="1:20">
      <c r="A26" s="23" t="s">
        <v>70</v>
      </c>
      <c r="B26" s="18" t="s">
        <v>71</v>
      </c>
      <c r="C26" s="42">
        <v>4646</v>
      </c>
      <c r="D26" s="9">
        <v>556.41999999999996</v>
      </c>
      <c r="E26" s="9">
        <v>566</v>
      </c>
      <c r="F26" s="9">
        <f t="shared" si="0"/>
        <v>566</v>
      </c>
      <c r="G26" s="9">
        <f t="shared" si="0"/>
        <v>566</v>
      </c>
      <c r="H26" s="29">
        <f t="shared" si="1"/>
        <v>2254.42</v>
      </c>
      <c r="I26" s="12" t="s">
        <v>99</v>
      </c>
      <c r="J26" s="13">
        <v>556.41999999999996</v>
      </c>
      <c r="K26" s="12" t="s">
        <v>99</v>
      </c>
      <c r="L26" s="10">
        <v>566</v>
      </c>
      <c r="M26" s="12" t="s">
        <v>99</v>
      </c>
      <c r="N26" s="10">
        <v>566</v>
      </c>
      <c r="O26" s="12" t="s">
        <v>99</v>
      </c>
      <c r="P26" s="13">
        <v>566</v>
      </c>
      <c r="Q26" s="13"/>
      <c r="R26" s="13"/>
      <c r="S26" s="25">
        <f t="shared" si="3"/>
        <v>2254.42</v>
      </c>
      <c r="T26" s="13">
        <f t="shared" si="2"/>
        <v>0</v>
      </c>
    </row>
    <row r="27" spans="1:20">
      <c r="A27" s="23" t="s">
        <v>72</v>
      </c>
      <c r="B27" s="18" t="s">
        <v>73</v>
      </c>
      <c r="C27" s="42">
        <v>3966</v>
      </c>
      <c r="D27" s="9">
        <v>513.82000000000005</v>
      </c>
      <c r="E27" s="9">
        <v>519</v>
      </c>
      <c r="F27" s="9">
        <f t="shared" si="0"/>
        <v>519</v>
      </c>
      <c r="G27" s="9">
        <f t="shared" si="0"/>
        <v>519</v>
      </c>
      <c r="H27" s="29">
        <f t="shared" si="1"/>
        <v>2070.8200000000002</v>
      </c>
      <c r="I27" s="12" t="s">
        <v>86</v>
      </c>
      <c r="J27" s="13">
        <v>520.80999999999995</v>
      </c>
      <c r="K27" s="12" t="s">
        <v>103</v>
      </c>
      <c r="L27" s="10">
        <v>519</v>
      </c>
      <c r="M27" s="12" t="s">
        <v>103</v>
      </c>
      <c r="N27" s="10">
        <v>513.82000000000005</v>
      </c>
      <c r="O27" s="12" t="s">
        <v>104</v>
      </c>
      <c r="P27" s="13">
        <v>517.19000000000005</v>
      </c>
      <c r="Q27" s="13"/>
      <c r="R27" s="13"/>
      <c r="S27" s="25">
        <f t="shared" si="3"/>
        <v>2070.8200000000002</v>
      </c>
      <c r="T27" s="13">
        <f t="shared" si="2"/>
        <v>0</v>
      </c>
    </row>
    <row r="28" spans="1:20">
      <c r="A28" s="23" t="s">
        <v>74</v>
      </c>
      <c r="B28" s="18" t="s">
        <v>75</v>
      </c>
      <c r="C28" s="43">
        <v>6671</v>
      </c>
      <c r="D28" s="9">
        <v>677.17</v>
      </c>
      <c r="E28" s="9">
        <v>708</v>
      </c>
      <c r="F28" s="9">
        <f t="shared" si="0"/>
        <v>708</v>
      </c>
      <c r="G28" s="9">
        <f t="shared" si="0"/>
        <v>708</v>
      </c>
      <c r="H28" s="29">
        <f t="shared" si="1"/>
        <v>2801.17</v>
      </c>
      <c r="I28" s="12" t="s">
        <v>85</v>
      </c>
      <c r="J28" s="13">
        <v>704.26</v>
      </c>
      <c r="K28" s="12" t="s">
        <v>107</v>
      </c>
      <c r="L28" s="10">
        <v>680.91</v>
      </c>
      <c r="M28" s="12" t="s">
        <v>114</v>
      </c>
      <c r="N28" s="10">
        <v>708</v>
      </c>
      <c r="O28" s="12" t="s">
        <v>126</v>
      </c>
      <c r="P28" s="13">
        <v>708</v>
      </c>
      <c r="Q28" s="13"/>
      <c r="R28" s="13"/>
      <c r="S28" s="25">
        <f t="shared" si="3"/>
        <v>2801.17</v>
      </c>
      <c r="T28" s="13">
        <f t="shared" si="2"/>
        <v>0</v>
      </c>
    </row>
    <row r="29" spans="1:20">
      <c r="A29" s="23" t="s">
        <v>76</v>
      </c>
      <c r="B29" s="18" t="s">
        <v>78</v>
      </c>
      <c r="C29" s="42">
        <v>4382</v>
      </c>
      <c r="D29" s="9">
        <v>545.14</v>
      </c>
      <c r="E29" s="10">
        <v>546</v>
      </c>
      <c r="F29" s="10">
        <f t="shared" si="0"/>
        <v>546</v>
      </c>
      <c r="G29" s="10">
        <f t="shared" si="0"/>
        <v>546</v>
      </c>
      <c r="H29" s="29">
        <f t="shared" si="1"/>
        <v>2183.14</v>
      </c>
      <c r="I29" s="12" t="s">
        <v>92</v>
      </c>
      <c r="J29" s="13">
        <v>545.14</v>
      </c>
      <c r="K29" s="12" t="s">
        <v>92</v>
      </c>
      <c r="L29" s="10">
        <v>546</v>
      </c>
      <c r="M29" s="12" t="s">
        <v>92</v>
      </c>
      <c r="N29" s="10">
        <v>546</v>
      </c>
      <c r="O29" s="12" t="s">
        <v>92</v>
      </c>
      <c r="P29" s="13">
        <v>546</v>
      </c>
      <c r="Q29" s="13"/>
      <c r="R29" s="13"/>
      <c r="S29" s="25">
        <f t="shared" si="3"/>
        <v>2183.14</v>
      </c>
      <c r="T29" s="13">
        <f t="shared" si="2"/>
        <v>0</v>
      </c>
    </row>
    <row r="30" spans="1:20">
      <c r="A30" s="23" t="s">
        <v>79</v>
      </c>
      <c r="B30" s="18" t="s">
        <v>82</v>
      </c>
      <c r="C30" s="8"/>
      <c r="D30" s="9"/>
      <c r="E30" s="10"/>
      <c r="F30" s="10"/>
      <c r="G30" s="40"/>
      <c r="H30" s="24">
        <v>400</v>
      </c>
      <c r="I30" s="12" t="s">
        <v>87</v>
      </c>
      <c r="J30" s="13">
        <v>400</v>
      </c>
      <c r="K30" s="12"/>
      <c r="L30" s="10"/>
      <c r="M30" s="12"/>
      <c r="N30" s="10"/>
      <c r="O30" s="12"/>
      <c r="P30" s="13"/>
      <c r="Q30" s="13"/>
      <c r="R30" s="13"/>
      <c r="S30" s="25">
        <f t="shared" si="3"/>
        <v>400</v>
      </c>
      <c r="T30" s="13">
        <f t="shared" si="2"/>
        <v>0</v>
      </c>
    </row>
    <row r="31" spans="1:20">
      <c r="A31" s="23" t="s">
        <v>80</v>
      </c>
      <c r="B31" s="18" t="s">
        <v>83</v>
      </c>
      <c r="C31" s="26"/>
      <c r="D31" s="10"/>
      <c r="E31" s="10"/>
      <c r="F31" s="10"/>
      <c r="G31" s="10"/>
      <c r="H31" s="24">
        <v>400</v>
      </c>
      <c r="I31" s="12" t="s">
        <v>93</v>
      </c>
      <c r="J31" s="13">
        <v>400</v>
      </c>
      <c r="K31" s="12"/>
      <c r="L31" s="10"/>
      <c r="M31" s="12"/>
      <c r="N31" s="10"/>
      <c r="O31" s="12"/>
      <c r="P31" s="13"/>
      <c r="Q31" s="13"/>
      <c r="R31" s="13"/>
      <c r="S31" s="25">
        <f t="shared" si="3"/>
        <v>400</v>
      </c>
      <c r="T31" s="13">
        <f t="shared" si="2"/>
        <v>0</v>
      </c>
    </row>
    <row r="32" spans="1:20">
      <c r="A32" s="23"/>
      <c r="B32" s="27" t="s">
        <v>27</v>
      </c>
      <c r="C32" s="28">
        <f t="shared" ref="C32:H32" si="4">SUM(C7:C31)</f>
        <v>148884</v>
      </c>
      <c r="D32" s="25">
        <f>SUM(D7:D31)</f>
        <v>15787.910000000002</v>
      </c>
      <c r="E32" s="25">
        <f t="shared" si="4"/>
        <v>15865.6</v>
      </c>
      <c r="F32" s="25">
        <f t="shared" si="4"/>
        <v>15781.17</v>
      </c>
      <c r="G32" s="25">
        <f t="shared" si="4"/>
        <v>15764</v>
      </c>
      <c r="H32" s="29">
        <f t="shared" si="4"/>
        <v>63998.68</v>
      </c>
      <c r="I32" s="11"/>
      <c r="J32" s="25">
        <f>SUM(J7:J31)</f>
        <v>16385.379999999997</v>
      </c>
      <c r="K32" s="11"/>
      <c r="L32" s="25">
        <f>SUM(L7:L31)</f>
        <v>14699.349999999999</v>
      </c>
      <c r="M32" s="30"/>
      <c r="N32" s="29">
        <f>SUM(N7:N31)</f>
        <v>15757.76</v>
      </c>
      <c r="O32" s="12"/>
      <c r="P32" s="25">
        <f>SUM(P7:P31)</f>
        <v>15348.19</v>
      </c>
      <c r="Q32" s="25"/>
      <c r="R32" s="25"/>
      <c r="S32" s="25">
        <f>SUM(S7:S31)</f>
        <v>63998.68</v>
      </c>
      <c r="T32" s="25">
        <f>SUM(T7:T31)</f>
        <v>0</v>
      </c>
    </row>
    <row r="33" spans="1:19">
      <c r="A33" s="31"/>
      <c r="B33" s="32"/>
      <c r="C33" s="33"/>
      <c r="D33" s="34"/>
      <c r="E33" s="34"/>
      <c r="F33" s="34"/>
      <c r="G33" s="34"/>
      <c r="H33" s="35"/>
      <c r="I33" s="35"/>
      <c r="M33" s="36"/>
      <c r="O33" s="37"/>
    </row>
    <row r="34" spans="1:19">
      <c r="H34" s="38"/>
      <c r="S34" s="38"/>
    </row>
    <row r="36" spans="1:19">
      <c r="S36" s="38"/>
    </row>
  </sheetData>
  <mergeCells count="9">
    <mergeCell ref="A2:T2"/>
    <mergeCell ref="A5:A6"/>
    <mergeCell ref="B5:B6"/>
    <mergeCell ref="C5:C6"/>
    <mergeCell ref="D5:G5"/>
    <mergeCell ref="H5:H6"/>
    <mergeCell ref="I5:P5"/>
    <mergeCell ref="S5:S6"/>
    <mergeCell ref="T5:T6"/>
  </mergeCells>
  <pageMargins left="0.70866141732283472" right="0.70866141732283472" top="0.74803149606299213" bottom="0.74803149606299213" header="0.31496062992125984" footer="0.31496062992125984"/>
  <pageSetup paperSize="9" scale="75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12-21</vt:lpstr>
      <vt:lpstr>12-2021</vt:lpstr>
      <vt:lpstr>Arkusz3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Żuchowska</dc:creator>
  <cp:lastModifiedBy>Basia</cp:lastModifiedBy>
  <cp:lastPrinted>2022-01-03T10:31:52Z</cp:lastPrinted>
  <dcterms:created xsi:type="dcterms:W3CDTF">2014-10-03T08:07:49Z</dcterms:created>
  <dcterms:modified xsi:type="dcterms:W3CDTF">2022-01-03T10:33:12Z</dcterms:modified>
</cp:coreProperties>
</file>